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iyam\Desktop\"/>
    </mc:Choice>
  </mc:AlternateContent>
  <bookViews>
    <workbookView xWindow="3780" yWindow="1965" windowWidth="23235" windowHeight="13935"/>
  </bookViews>
  <sheets>
    <sheet name="入力シート" sheetId="6" r:id="rId1"/>
    <sheet name="記載例" sheetId="8" r:id="rId2"/>
    <sheet name="dropdown" sheetId="2" state="hidden" r:id="rId3"/>
    <sheet name="out" sheetId="3" state="hidden" r:id="rId4"/>
  </sheets>
  <definedNames>
    <definedName name="_xlnm.Print_Area" localSheetId="1">記載例!$A$1:$L$36</definedName>
    <definedName name="_xlnm.Print_Area" localSheetId="0">入力シート!$A$1:$L$36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8" l="1"/>
  <c r="B64" i="8"/>
  <c r="C64" i="8" s="1"/>
  <c r="B63" i="8"/>
  <c r="C63" i="8" s="1"/>
  <c r="C65" i="8" s="1"/>
  <c r="B62" i="8"/>
  <c r="AD2" i="3"/>
  <c r="Z2" i="3" l="1"/>
  <c r="AC2" i="3"/>
  <c r="X2" i="3"/>
  <c r="B63" i="6"/>
  <c r="C63" i="6" s="1"/>
  <c r="AB2" i="3" l="1"/>
  <c r="AA2" i="3"/>
  <c r="V2" i="3"/>
  <c r="U2" i="3"/>
  <c r="T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C66" i="6" l="1"/>
  <c r="B64" i="6"/>
  <c r="C64" i="6" s="1"/>
  <c r="C65" i="6" s="1"/>
  <c r="Y2" i="3" s="1"/>
  <c r="B62" i="6"/>
  <c r="Q2" i="3"/>
  <c r="P2" i="3"/>
  <c r="S2" i="3"/>
  <c r="R2" i="3"/>
  <c r="W2" i="3" l="1"/>
  <c r="O2" i="3"/>
</calcChain>
</file>

<file path=xl/comments1.xml><?xml version="1.0" encoding="utf-8"?>
<comments xmlns="http://schemas.openxmlformats.org/spreadsheetml/2006/main">
  <authors>
    <author>hiyama@com-fukushima.jp</author>
  </authors>
  <commentLis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comments2.xml><?xml version="1.0" encoding="utf-8"?>
<comments xmlns="http://schemas.openxmlformats.org/spreadsheetml/2006/main">
  <authors>
    <author>hiyama@com-fukushima.jp</author>
  </authors>
  <commentLis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sharedStrings.xml><?xml version="1.0" encoding="utf-8"?>
<sst xmlns="http://schemas.openxmlformats.org/spreadsheetml/2006/main" count="221" uniqueCount="131">
  <si>
    <t>学校名</t>
  </si>
  <si>
    <t>担当者</t>
  </si>
  <si>
    <t>[連絡先]</t>
  </si>
  <si>
    <t>電話</t>
  </si>
  <si>
    <t>FAX</t>
  </si>
  <si>
    <t>電子メール</t>
  </si>
  <si>
    <t>学年</t>
  </si>
  <si>
    <t>学級数</t>
  </si>
  <si>
    <t>希望日時</t>
  </si>
  <si>
    <t>※可能であれば第3希望まで記入してください。</t>
  </si>
  <si>
    <t>交通手段</t>
  </si>
  <si>
    <t>見学内容</t>
  </si>
  <si>
    <t>内容の詳細については、別紙を御覧ください。</t>
  </si>
  <si>
    <t>福島県環境創造センター交流棟「コミュタン福島」 来館予約申込書</t>
    <phoneticPr fontId="5"/>
  </si>
  <si>
    <t>環境創造センター交流棟団体予約受付窓口　行</t>
  </si>
  <si>
    <t>FAX　0247-61-5727</t>
  </si>
  <si>
    <t>電子メール　yoyaku@com-fukushima.jp</t>
  </si>
  <si>
    <t>申込日</t>
    <rPh sb="0" eb="3">
      <t>モウシコミビ</t>
    </rPh>
    <phoneticPr fontId="5"/>
  </si>
  <si>
    <t>氏名</t>
    <rPh sb="0" eb="2">
      <t>シメイ</t>
    </rPh>
    <phoneticPr fontId="5"/>
  </si>
  <si>
    <t>役職</t>
    <rPh sb="0" eb="2">
      <t>ヤクショク</t>
    </rPh>
    <phoneticPr fontId="5"/>
  </si>
  <si>
    <t>引率者</t>
    <rPh sb="0" eb="3">
      <t>インソツシャ</t>
    </rPh>
    <phoneticPr fontId="5"/>
  </si>
  <si>
    <t>人）</t>
    <rPh sb="0" eb="1">
      <t>ニン</t>
    </rPh>
    <phoneticPr fontId="5"/>
  </si>
  <si>
    <t>人、</t>
    <rPh sb="0" eb="1">
      <t>ニン</t>
    </rPh>
    <phoneticPr fontId="5"/>
  </si>
  <si>
    <t>時間</t>
    <rPh sb="0" eb="2">
      <t>ジカン</t>
    </rPh>
    <phoneticPr fontId="5"/>
  </si>
  <si>
    <t>第一希望日</t>
    <rPh sb="0" eb="4">
      <t>ダイイチキボウ</t>
    </rPh>
    <rPh sb="4" eb="5">
      <t>ヒ</t>
    </rPh>
    <phoneticPr fontId="5"/>
  </si>
  <si>
    <t>～</t>
    <phoneticPr fontId="5"/>
  </si>
  <si>
    <t>昼食</t>
    <rPh sb="0" eb="2">
      <t>チュウショク</t>
    </rPh>
    <phoneticPr fontId="5"/>
  </si>
  <si>
    <t>※　交流棟で昼食場所を用意できます。交流棟で昼食をとる場合には昼食予定時間をご記入ください。</t>
    <phoneticPr fontId="5"/>
  </si>
  <si>
    <t>予定人数</t>
    <phoneticPr fontId="5"/>
  </si>
  <si>
    <t>第二希望日</t>
    <rPh sb="0" eb="2">
      <t>ダイニ</t>
    </rPh>
    <rPh sb="2" eb="4">
      <t>キボウ</t>
    </rPh>
    <rPh sb="4" eb="5">
      <t>ヒ</t>
    </rPh>
    <phoneticPr fontId="5"/>
  </si>
  <si>
    <t>第三希望日</t>
    <rPh sb="0" eb="2">
      <t>ダイサン</t>
    </rPh>
    <rPh sb="2" eb="4">
      <t>キボウ</t>
    </rPh>
    <rPh sb="4" eb="5">
      <t>ヒ</t>
    </rPh>
    <phoneticPr fontId="5"/>
  </si>
  <si>
    <t>（バスの場合</t>
    <rPh sb="4" eb="6">
      <t>バアイ</t>
    </rPh>
    <phoneticPr fontId="5"/>
  </si>
  <si>
    <t>車種</t>
    <rPh sb="0" eb="2">
      <t>シャシュ</t>
    </rPh>
    <phoneticPr fontId="5"/>
  </si>
  <si>
    <t>台数</t>
    <rPh sb="0" eb="2">
      <t>ダイスウ</t>
    </rPh>
    <phoneticPr fontId="5"/>
  </si>
  <si>
    <t>台）</t>
    <rPh sb="0" eb="1">
      <t>ダイ</t>
    </rPh>
    <phoneticPr fontId="5"/>
  </si>
  <si>
    <t>大型</t>
    <rPh sb="0" eb="2">
      <t>オオガタ</t>
    </rPh>
    <phoneticPr fontId="5"/>
  </si>
  <si>
    <t>中型</t>
    <rPh sb="0" eb="2">
      <t>チュウガタ</t>
    </rPh>
    <phoneticPr fontId="5"/>
  </si>
  <si>
    <t>小型</t>
    <rPh sb="0" eb="2">
      <t>コガタ</t>
    </rPh>
    <phoneticPr fontId="5"/>
  </si>
  <si>
    <t>貸切バス</t>
    <rPh sb="0" eb="2">
      <t>カシキリ</t>
    </rPh>
    <phoneticPr fontId="5"/>
  </si>
  <si>
    <t>スクールバス</t>
    <phoneticPr fontId="5"/>
  </si>
  <si>
    <t>その他</t>
    <rPh sb="2" eb="3">
      <t>タ</t>
    </rPh>
    <phoneticPr fontId="5"/>
  </si>
  <si>
    <t>見学する</t>
    <rPh sb="0" eb="2">
      <t>ケンガク</t>
    </rPh>
    <phoneticPr fontId="5"/>
  </si>
  <si>
    <t>見学しない</t>
    <rPh sb="0" eb="2">
      <t>ケンガク</t>
    </rPh>
    <phoneticPr fontId="5"/>
  </si>
  <si>
    <t>希望する</t>
    <rPh sb="0" eb="2">
      <t>キボウ</t>
    </rPh>
    <phoneticPr fontId="5"/>
  </si>
  <si>
    <t>希望しない</t>
    <rPh sb="0" eb="2">
      <t>キボウ</t>
    </rPh>
    <phoneticPr fontId="5"/>
  </si>
  <si>
    <t>希望するメニューにチェックを入れてください。</t>
    <rPh sb="14" eb="15">
      <t>イ</t>
    </rPh>
    <phoneticPr fontId="5"/>
  </si>
  <si>
    <t>放射線</t>
    <rPh sb="0" eb="3">
      <t>ホウシャセン</t>
    </rPh>
    <phoneticPr fontId="5"/>
  </si>
  <si>
    <t>自然環境</t>
    <rPh sb="0" eb="4">
      <t>シゼンカンキョウ</t>
    </rPh>
    <phoneticPr fontId="5"/>
  </si>
  <si>
    <t>再生可能エネルギー</t>
    <rPh sb="0" eb="9">
      <t>サイセイカノウ</t>
    </rPh>
    <phoneticPr fontId="5"/>
  </si>
  <si>
    <t>学校
所在地</t>
    <phoneticPr fontId="5"/>
  </si>
  <si>
    <t>開始時間</t>
    <rPh sb="0" eb="4">
      <t>カイシジカン</t>
    </rPh>
    <phoneticPr fontId="5"/>
  </si>
  <si>
    <t>終了時間</t>
    <rPh sb="0" eb="4">
      <t>シュウリョウジカン</t>
    </rPh>
    <phoneticPr fontId="5"/>
  </si>
  <si>
    <t>昼食開始時間</t>
    <rPh sb="0" eb="2">
      <t>チュウショク</t>
    </rPh>
    <rPh sb="2" eb="6">
      <t>カイシジカン</t>
    </rPh>
    <phoneticPr fontId="5"/>
  </si>
  <si>
    <t>昼食終了時間</t>
    <rPh sb="0" eb="2">
      <t>チュウショク</t>
    </rPh>
    <rPh sb="2" eb="6">
      <t>シュウリョウジカン</t>
    </rPh>
    <phoneticPr fontId="5"/>
  </si>
  <si>
    <t>交通手段</t>
    <rPh sb="0" eb="4">
      <t>コウツウシュダン</t>
    </rPh>
    <phoneticPr fontId="5"/>
  </si>
  <si>
    <t>三春太郎</t>
    <rPh sb="0" eb="2">
      <t>ミハル</t>
    </rPh>
    <rPh sb="2" eb="4">
      <t>タロウ</t>
    </rPh>
    <phoneticPr fontId="5"/>
  </si>
  <si>
    <t>部長</t>
    <rPh sb="0" eb="2">
      <t>ブチョウ</t>
    </rPh>
    <phoneticPr fontId="5"/>
  </si>
  <si>
    <t>xxx@com</t>
    <phoneticPr fontId="5"/>
  </si>
  <si>
    <t>学年</t>
    <rPh sb="0" eb="2">
      <t>ガクネン</t>
    </rPh>
    <phoneticPr fontId="5"/>
  </si>
  <si>
    <t>学級数</t>
    <rPh sb="0" eb="3">
      <t>ガッキュウスウ</t>
    </rPh>
    <phoneticPr fontId="5"/>
  </si>
  <si>
    <t>団体名</t>
    <rPh sb="0" eb="3">
      <t>ダンタイメイ</t>
    </rPh>
    <phoneticPr fontId="5"/>
  </si>
  <si>
    <t>住所</t>
    <rPh sb="0" eb="2">
      <t>ジュウショ</t>
    </rPh>
    <phoneticPr fontId="5"/>
  </si>
  <si>
    <t>〒</t>
    <phoneticPr fontId="5"/>
  </si>
  <si>
    <t>担当者名</t>
    <rPh sb="0" eb="4">
      <t>タントウシャメイ</t>
    </rPh>
    <phoneticPr fontId="5"/>
  </si>
  <si>
    <t>TEL</t>
    <phoneticPr fontId="5"/>
  </si>
  <si>
    <t>Eメールアドレス</t>
    <phoneticPr fontId="5"/>
  </si>
  <si>
    <t>利用日</t>
    <rPh sb="0" eb="2">
      <t>リヨウ</t>
    </rPh>
    <rPh sb="2" eb="3">
      <t>ビ</t>
    </rPh>
    <phoneticPr fontId="5"/>
  </si>
  <si>
    <t>希望メニュー</t>
    <rPh sb="0" eb="2">
      <t>キボウ</t>
    </rPh>
    <phoneticPr fontId="5"/>
  </si>
  <si>
    <t>希望</t>
    <rPh sb="0" eb="2">
      <t>キボウ</t>
    </rPh>
    <phoneticPr fontId="5"/>
  </si>
  <si>
    <t>第</t>
    <rPh sb="0" eb="1">
      <t>ダイ</t>
    </rPh>
    <phoneticPr fontId="5"/>
  </si>
  <si>
    <t>体験研修</t>
    <rPh sb="0" eb="2">
      <t>タイケン</t>
    </rPh>
    <rPh sb="2" eb="4">
      <t>ケンシュウ</t>
    </rPh>
    <phoneticPr fontId="5"/>
  </si>
  <si>
    <t>展示</t>
    <rPh sb="0" eb="2">
      <t>テンジ</t>
    </rPh>
    <phoneticPr fontId="5"/>
  </si>
  <si>
    <t>アテンド希望</t>
    <rPh sb="4" eb="6">
      <t>キボウ</t>
    </rPh>
    <phoneticPr fontId="5"/>
  </si>
  <si>
    <t>バス</t>
    <phoneticPr fontId="5"/>
  </si>
  <si>
    <t>1,2,3</t>
    <phoneticPr fontId="5"/>
  </si>
  <si>
    <t>申込日</t>
    <rPh sb="0" eb="3">
      <t>モウシコミビ</t>
    </rPh>
    <phoneticPr fontId="5"/>
  </si>
  <si>
    <t>備考</t>
    <rPh sb="0" eb="2">
      <t>ビコウ</t>
    </rPh>
    <phoneticPr fontId="5"/>
  </si>
  <si>
    <t>体験プログラム名</t>
    <rPh sb="0" eb="2">
      <t>タイケン</t>
    </rPh>
    <rPh sb="7" eb="8">
      <t>メイ</t>
    </rPh>
    <phoneticPr fontId="5"/>
  </si>
  <si>
    <t>希望する体験研修メニューがありましたら下記に御記入ください。(任意）</t>
    <rPh sb="19" eb="21">
      <t>カキ</t>
    </rPh>
    <rPh sb="31" eb="33">
      <t>ニンイ</t>
    </rPh>
    <phoneticPr fontId="5"/>
  </si>
  <si>
    <t>その他、要望等がありましたら記入してください。（任意）</t>
    <rPh sb="24" eb="26">
      <t>ニンイ</t>
    </rPh>
    <phoneticPr fontId="5"/>
  </si>
  <si>
    <t>三春町深作10-2</t>
    <rPh sb="0" eb="3">
      <t>ミハルマチ</t>
    </rPh>
    <rPh sb="3" eb="5">
      <t>フカサク</t>
    </rPh>
    <phoneticPr fontId="5"/>
  </si>
  <si>
    <t>FAX</t>
    <phoneticPr fontId="5"/>
  </si>
  <si>
    <t>）</t>
    <phoneticPr fontId="5"/>
  </si>
  <si>
    <t>人　（うち、児童生徒</t>
    <rPh sb="0" eb="1">
      <t>ニン</t>
    </rPh>
    <rPh sb="6" eb="8">
      <t>ジドウ</t>
    </rPh>
    <rPh sb="8" eb="10">
      <t>セイト</t>
    </rPh>
    <phoneticPr fontId="5"/>
  </si>
  <si>
    <t>（学習内容：</t>
    <rPh sb="1" eb="5">
      <t>ガクシュウナイヨウ</t>
    </rPh>
    <phoneticPr fontId="5"/>
  </si>
  <si>
    <t>決定</t>
    <rPh sb="0" eb="2">
      <t>ケッテイ</t>
    </rPh>
    <phoneticPr fontId="5"/>
  </si>
  <si>
    <t>963-7700</t>
    <phoneticPr fontId="5"/>
  </si>
  <si>
    <t>0247-61-5721</t>
    <phoneticPr fontId="5"/>
  </si>
  <si>
    <t>0247615727</t>
    <phoneticPr fontId="5"/>
  </si>
  <si>
    <t>入力必須</t>
    <rPh sb="0" eb="2">
      <t>ニュウリョク</t>
    </rPh>
    <rPh sb="2" eb="4">
      <t>ヒッス</t>
    </rPh>
    <phoneticPr fontId="5"/>
  </si>
  <si>
    <t>任意</t>
    <rPh sb="0" eb="2">
      <t>ニンイ</t>
    </rPh>
    <phoneticPr fontId="5"/>
  </si>
  <si>
    <t>生徒数</t>
    <rPh sb="0" eb="2">
      <t>セイト</t>
    </rPh>
    <rPh sb="2" eb="3">
      <t>スウ</t>
    </rPh>
    <phoneticPr fontId="5"/>
  </si>
  <si>
    <t>引率人数</t>
    <rPh sb="0" eb="2">
      <t>インソツ</t>
    </rPh>
    <rPh sb="2" eb="4">
      <t>ニンズウ</t>
    </rPh>
    <phoneticPr fontId="5"/>
  </si>
  <si>
    <t>人数</t>
    <phoneticPr fontId="5"/>
  </si>
  <si>
    <t>体験研修：</t>
    <rPh sb="0" eb="2">
      <t>タイケン</t>
    </rPh>
    <rPh sb="2" eb="4">
      <t>ケンシュウ</t>
    </rPh>
    <phoneticPr fontId="5"/>
  </si>
  <si>
    <t>（見学コース：</t>
    <rPh sb="1" eb="3">
      <t>ケンガク</t>
    </rPh>
    <phoneticPr fontId="5"/>
  </si>
  <si>
    <t>標準コース</t>
    <rPh sb="0" eb="2">
      <t>ヒョウジュン</t>
    </rPh>
    <phoneticPr fontId="5"/>
  </si>
  <si>
    <t>放射線コース</t>
    <rPh sb="0" eb="3">
      <t>ホウシャセン</t>
    </rPh>
    <phoneticPr fontId="5"/>
  </si>
  <si>
    <t>環境コース</t>
    <rPh sb="0" eb="2">
      <t>カンキョウ</t>
    </rPh>
    <phoneticPr fontId="5"/>
  </si>
  <si>
    <t>見学コース</t>
    <rPh sb="0" eb="2">
      <t>ケンガク</t>
    </rPh>
    <phoneticPr fontId="5"/>
  </si>
  <si>
    <t>展示見学案内：</t>
    <rPh sb="0" eb="2">
      <t>テンジ</t>
    </rPh>
    <rPh sb="2" eb="4">
      <t>ケンガク</t>
    </rPh>
    <rPh sb="4" eb="6">
      <t>アンナイ</t>
    </rPh>
    <phoneticPr fontId="5"/>
  </si>
  <si>
    <t>コミュタン学園</t>
    <rPh sb="5" eb="7">
      <t>ガクエン</t>
    </rPh>
    <phoneticPr fontId="5"/>
  </si>
  <si>
    <t>放－1 身の回りのものを測定してみよう</t>
  </si>
  <si>
    <t>※　交流棟で昼食をとる場合には昼食予定時間をご記入ください。</t>
    <phoneticPr fontId="5"/>
  </si>
  <si>
    <t>※　より多くの学校の皆さまにご見学いただけるよう見学時間は最大3時間を目安にご検討をお願いします。
※　時間については、後程、調整させていただくことがあります。</t>
    <rPh sb="4" eb="5">
      <t>オオ</t>
    </rPh>
    <rPh sb="7" eb="9">
      <t>ガッコウ</t>
    </rPh>
    <rPh sb="10" eb="11">
      <t>ミナ</t>
    </rPh>
    <rPh sb="15" eb="17">
      <t>ケンガク</t>
    </rPh>
    <rPh sb="24" eb="28">
      <t>ケンガクジカン</t>
    </rPh>
    <rPh sb="29" eb="31">
      <t>サイダイ</t>
    </rPh>
    <rPh sb="32" eb="34">
      <t>ジカン</t>
    </rPh>
    <rPh sb="35" eb="37">
      <t>メヤス</t>
    </rPh>
    <rPh sb="39" eb="41">
      <t>ケントウ</t>
    </rPh>
    <rPh sb="43" eb="44">
      <t>ネガ</t>
    </rPh>
    <phoneticPr fontId="5"/>
  </si>
  <si>
    <t>来館位置付</t>
    <rPh sb="0" eb="2">
      <t>ライカン</t>
    </rPh>
    <rPh sb="2" eb="4">
      <t>イチ</t>
    </rPh>
    <rPh sb="4" eb="5">
      <t>ヅケ</t>
    </rPh>
    <phoneticPr fontId="5"/>
  </si>
  <si>
    <t>（１：教科　２：学級活動　３：学校行事（修学旅行、宿泊学習）　４：総合学習）</t>
    <rPh sb="3" eb="5">
      <t>キョウカ</t>
    </rPh>
    <rPh sb="8" eb="12">
      <t>ガッキュウカツドウ</t>
    </rPh>
    <rPh sb="15" eb="19">
      <t>ガッコウギョウジ</t>
    </rPh>
    <rPh sb="20" eb="24">
      <t>シュウガクリョコウ</t>
    </rPh>
    <rPh sb="25" eb="29">
      <t>シュクハクガクシュウ</t>
    </rPh>
    <rPh sb="33" eb="35">
      <t>ソウゴウ</t>
    </rPh>
    <rPh sb="35" eb="37">
      <t>ガクシュウ</t>
    </rPh>
    <phoneticPr fontId="5"/>
  </si>
  <si>
    <t>見学位置付</t>
    <rPh sb="0" eb="2">
      <t>ケンガク</t>
    </rPh>
    <rPh sb="2" eb="4">
      <t>イチ</t>
    </rPh>
    <rPh sb="4" eb="5">
      <t>ヅケ</t>
    </rPh>
    <phoneticPr fontId="5"/>
  </si>
  <si>
    <t>※初来館の場合は標準コースでご案内します</t>
    <phoneticPr fontId="5"/>
  </si>
  <si>
    <t>数字記入→</t>
    <rPh sb="0" eb="2">
      <t>スウジ</t>
    </rPh>
    <rPh sb="2" eb="4">
      <t>キニュウ</t>
    </rPh>
    <phoneticPr fontId="5"/>
  </si>
  <si>
    <t>※　より多くの学校の皆さまにご見学いただけるよう見学時間は最大３時間（昼食時間を除く）を目安にご検討をお願いします。
※　時間については、後程、調整させていただくことがあります。</t>
    <rPh sb="4" eb="5">
      <t>オオ</t>
    </rPh>
    <rPh sb="7" eb="9">
      <t>ガッコウ</t>
    </rPh>
    <rPh sb="10" eb="11">
      <t>ミナ</t>
    </rPh>
    <rPh sb="15" eb="17">
      <t>ケンガク</t>
    </rPh>
    <rPh sb="24" eb="28">
      <t>ケンガクジカン</t>
    </rPh>
    <rPh sb="29" eb="31">
      <t>サイダイ</t>
    </rPh>
    <rPh sb="32" eb="34">
      <t>ジカン</t>
    </rPh>
    <rPh sb="35" eb="39">
      <t>チュウショクジカン</t>
    </rPh>
    <rPh sb="40" eb="41">
      <t>ノゾ</t>
    </rPh>
    <rPh sb="44" eb="46">
      <t>メヤス</t>
    </rPh>
    <rPh sb="48" eb="50">
      <t>ケントウ</t>
    </rPh>
    <rPh sb="52" eb="53">
      <t>ネガ</t>
    </rPh>
    <phoneticPr fontId="5"/>
  </si>
  <si>
    <t>【中学生以上】 放－1 身の回りのものを測定してみよう</t>
    <rPh sb="1" eb="4">
      <t>チュウガクセイ</t>
    </rPh>
    <rPh sb="4" eb="6">
      <t>イジョウ</t>
    </rPh>
    <phoneticPr fontId="5"/>
  </si>
  <si>
    <t>【中学生以上】 放－2 霧箱で放射線の性質を確認しよう</t>
    <phoneticPr fontId="5"/>
  </si>
  <si>
    <t>【中学生以上】 放－3 放射線から身を守る方法</t>
    <phoneticPr fontId="5"/>
  </si>
  <si>
    <t>【中学生以上】 放－4 電子線・X線を観察してみよう</t>
    <phoneticPr fontId="5"/>
  </si>
  <si>
    <t>【中学生以上】 再－1 燃料電池で発電してみよう</t>
    <phoneticPr fontId="5"/>
  </si>
  <si>
    <t>【中学生以上】 再－2 風力発電の工夫を学ぼう</t>
    <phoneticPr fontId="5"/>
  </si>
  <si>
    <t>【中学生以上】 自－1 水がきれいになる仕組みを学ぼう「ろ過・凝集」</t>
    <phoneticPr fontId="5"/>
  </si>
  <si>
    <t>【中学生以上】 自－2 河川の水質調査方法を学び、河川水質変化の様子を探ってみよう</t>
    <phoneticPr fontId="5"/>
  </si>
  <si>
    <t>【小学生向け】 放－1 身の回りのものを測定してみよう</t>
    <rPh sb="4" eb="5">
      <t>ム</t>
    </rPh>
    <phoneticPr fontId="5"/>
  </si>
  <si>
    <t>【小学生向け】 放－2 霧箱で放射線の性質を確認しよう</t>
    <phoneticPr fontId="5"/>
  </si>
  <si>
    <t>【小学生向け】 放－3 放射線から身を守る方法</t>
    <phoneticPr fontId="5"/>
  </si>
  <si>
    <t>【小学生向け】 再－１ 風力発電の仕組みを学ぼう</t>
    <phoneticPr fontId="5"/>
  </si>
  <si>
    <t>【小学生向け】 再－２ 光で電気をたくさん作ろう</t>
    <phoneticPr fontId="5"/>
  </si>
  <si>
    <t>【小学生向け】 再－３ 燃料電池で発電してみよう</t>
    <phoneticPr fontId="5"/>
  </si>
  <si>
    <t>【小学生向け】 再－４ 風力発電の工夫を学ぼう</t>
    <phoneticPr fontId="5"/>
  </si>
  <si>
    <t>【小学生向け】 再－５ 水力発電の仕組みを学ぼう</t>
    <phoneticPr fontId="5"/>
  </si>
  <si>
    <t>【小学生向け】 自－１ 植物の知恵・飛ぶタネをつくってみよう</t>
    <phoneticPr fontId="5"/>
  </si>
  <si>
    <t>【小学生向け】 自－２ 水がきれいになる仕組みを学ぼう「ろ過・凝集」</t>
    <phoneticPr fontId="5"/>
  </si>
  <si>
    <t>【小学生向け】 自－３ 牛乳パックで、自分だけのすてきなはがきをつくろう</t>
    <phoneticPr fontId="5"/>
  </si>
  <si>
    <t>内容の詳細については、別紙を御覧ください。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</si>
</sst>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h:mm;@"/>
    <numFmt numFmtId="178" formatCode="[$-411]ggge&quot;年&quot;m&quot;月&quot;d&quot;日&quot;\(aaa\);@"/>
  </numFmts>
  <fonts count="15">
    <font>
      <sz val="11"/>
      <color theme="1"/>
      <name val="游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theme="1"/>
      <name val="HGPｺﾞｼｯｸM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/>
      <bottom style="dotted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rgb="FF7F7F7F"/>
      </right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dotted">
        <color rgb="FF7F7F7F"/>
      </left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dotted">
        <color rgb="FF7F7F7F"/>
      </bottom>
      <diagonal/>
    </border>
    <border>
      <left/>
      <right style="medium">
        <color rgb="FF7F7F7F"/>
      </right>
      <top style="thin">
        <color rgb="FF7F7F7F"/>
      </top>
      <bottom style="dotted">
        <color rgb="FF7F7F7F"/>
      </bottom>
      <diagonal/>
    </border>
    <border>
      <left style="dotted">
        <color rgb="FF7F7F7F"/>
      </left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hair">
        <color rgb="FF7F7F7F"/>
      </bottom>
      <diagonal/>
    </border>
    <border>
      <left/>
      <right/>
      <top style="medium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medium">
        <color rgb="FF7F7F7F"/>
      </bottom>
      <diagonal/>
    </border>
    <border>
      <left/>
      <right style="medium">
        <color rgb="FF7F7F7F"/>
      </right>
      <top style="hair">
        <color rgb="FF7F7F7F"/>
      </top>
      <bottom style="medium">
        <color rgb="FF7F7F7F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rgb="FF7F7F7F"/>
      </top>
      <bottom style="medium">
        <color theme="0" tint="-0.499984740745262"/>
      </bottom>
      <diagonal/>
    </border>
    <border>
      <left/>
      <right/>
      <top style="medium">
        <color rgb="FF7F7F7F"/>
      </top>
      <bottom style="medium">
        <color theme="0" tint="-0.499984740745262"/>
      </bottom>
      <diagonal/>
    </border>
    <border>
      <left/>
      <right style="medium">
        <color rgb="FF7F7F7F"/>
      </right>
      <top style="medium">
        <color rgb="FF7F7F7F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Protection="1">
      <alignment vertical="center"/>
    </xf>
    <xf numFmtId="0" fontId="2" fillId="0" borderId="4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176" fontId="2" fillId="0" borderId="15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176" fontId="2" fillId="0" borderId="8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6" fontId="2" fillId="0" borderId="3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0" fillId="4" borderId="0" xfId="0" applyFill="1" applyProtection="1">
      <alignment vertical="center"/>
    </xf>
    <xf numFmtId="0" fontId="0" fillId="3" borderId="0" xfId="0" applyFill="1">
      <alignment vertical="center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49" fontId="0" fillId="0" borderId="0" xfId="0" applyNumberFormat="1">
      <alignment vertical="center"/>
    </xf>
    <xf numFmtId="0" fontId="1" fillId="2" borderId="3" xfId="0" applyFont="1" applyFill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vertical="top" wrapText="1"/>
    </xf>
    <xf numFmtId="0" fontId="3" fillId="0" borderId="44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top" wrapText="1"/>
      <protection locked="0"/>
    </xf>
    <xf numFmtId="0" fontId="2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11" fillId="0" borderId="23" xfId="1" applyBorder="1" applyAlignment="1" applyProtection="1">
      <alignment horizontal="left" vertical="center"/>
    </xf>
    <xf numFmtId="0" fontId="11" fillId="0" borderId="24" xfId="1" applyBorder="1" applyAlignment="1" applyProtection="1">
      <alignment horizontal="left" vertical="center"/>
    </xf>
    <xf numFmtId="0" fontId="11" fillId="0" borderId="25" xfId="1" applyBorder="1" applyAlignment="1" applyProtection="1">
      <alignment horizontal="left" vertical="center"/>
    </xf>
    <xf numFmtId="176" fontId="0" fillId="0" borderId="17" xfId="0" applyNumberForma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11" fillId="0" borderId="6" xfId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177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177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178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78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8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11" fillId="0" borderId="9" xfId="1" applyBorder="1" applyAlignment="1" applyProtection="1">
      <alignment horizontal="justify" vertical="center" wrapText="1"/>
    </xf>
    <xf numFmtId="0" fontId="11" fillId="0" borderId="0" xfId="1" applyAlignment="1" applyProtection="1">
      <alignment horizontal="justify" vertical="center" wrapText="1"/>
    </xf>
    <xf numFmtId="0" fontId="11" fillId="0" borderId="5" xfId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77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3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35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6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178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78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left" vertical="center" wrapText="1"/>
      <protection locked="0"/>
    </xf>
    <xf numFmtId="49" fontId="0" fillId="4" borderId="0" xfId="0" applyNumberFormat="1" applyFill="1" applyAlignment="1" applyProtection="1">
      <alignment horizontal="center" vertical="center"/>
      <protection locked="0"/>
    </xf>
    <xf numFmtId="49" fontId="0" fillId="4" borderId="5" xfId="0" applyNumberFormat="1" applyFill="1" applyBorder="1" applyAlignment="1" applyProtection="1">
      <alignment horizontal="center" vertical="center"/>
      <protection locked="0"/>
    </xf>
    <xf numFmtId="0" fontId="11" fillId="3" borderId="6" xfId="1" applyFill="1" applyBorder="1" applyAlignment="1" applyProtection="1">
      <alignment horizontal="justify" vertical="center" wrapText="1"/>
      <protection locked="0"/>
    </xf>
    <xf numFmtId="0" fontId="2" fillId="3" borderId="6" xfId="0" applyFont="1" applyFill="1" applyBorder="1" applyAlignment="1" applyProtection="1">
      <alignment horizontal="justify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176" fontId="0" fillId="3" borderId="17" xfId="0" applyNumberForma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19">
    <dxf>
      <fill>
        <patternFill patternType="none">
          <bgColor auto="1"/>
        </patternFill>
      </fill>
    </dxf>
    <dxf>
      <fill>
        <patternFill>
          <fgColor auto="1"/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</xdr:colOff>
      <xdr:row>2</xdr:row>
      <xdr:rowOff>38100</xdr:rowOff>
    </xdr:from>
    <xdr:ext cx="667702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599" y="514350"/>
          <a:ext cx="66770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記載例を参考にご記入の上、</a:t>
          </a:r>
          <a:r>
            <a:rPr kumimoji="1" lang="ja-JP" altLang="en-US" sz="1100" b="1"/>
            <a:t>電子メールに添付（推奨）</a:t>
          </a:r>
          <a:r>
            <a:rPr kumimoji="1" lang="ja-JP" altLang="en-US" sz="1100" b="0"/>
            <a:t>または</a:t>
          </a:r>
          <a:r>
            <a:rPr kumimoji="1" lang="en-US" altLang="ja-JP" sz="1100" b="0"/>
            <a:t>FAX</a:t>
          </a:r>
          <a:r>
            <a:rPr kumimoji="1" lang="ja-JP" altLang="en-US" sz="1100"/>
            <a:t>で送信くださいますようお願いします。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</xdr:colOff>
      <xdr:row>2</xdr:row>
      <xdr:rowOff>38100</xdr:rowOff>
    </xdr:from>
    <xdr:ext cx="667702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8599" y="514350"/>
          <a:ext cx="66770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記載例を参考にご記入の上、</a:t>
          </a:r>
          <a:r>
            <a:rPr kumimoji="1" lang="ja-JP" altLang="en-US" sz="1100" b="1"/>
            <a:t>電子メールに添付（推奨）</a:t>
          </a:r>
          <a:r>
            <a:rPr kumimoji="1" lang="ja-JP" altLang="en-US" sz="1100" b="0"/>
            <a:t>または</a:t>
          </a:r>
          <a:r>
            <a:rPr kumimoji="1" lang="en-US" altLang="ja-JP" sz="1100" b="0"/>
            <a:t>FAX</a:t>
          </a:r>
          <a:r>
            <a:rPr kumimoji="1" lang="ja-JP" altLang="en-US" sz="1100"/>
            <a:t>で送信くださいますようお願いします。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oyaku@com-fukushima.jp?subject=&#12300;&#12467;&#12511;&#12517;&#12479;&#12531;&#31119;&#23798;&#12301;&#26469;&#39208;&#20104;&#32004;&#30003;&#36796;&#12304;&#22243;&#20307;&#21517;&#65306;&#12295;&#12295;&#12295;&#12305;" TargetMode="External"/><Relationship Id="rId1" Type="http://schemas.openxmlformats.org/officeDocument/2006/relationships/hyperlink" Target="https://www.com-fukushima.jp/schoolguide/taiken-menu2022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com-fukushima.jp/schoolguide/taiken-menu2022.pdf" TargetMode="External"/><Relationship Id="rId1" Type="http://schemas.openxmlformats.org/officeDocument/2006/relationships/hyperlink" Target="mailto:xxx@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66"/>
  <sheetViews>
    <sheetView tabSelected="1" zoomScaleNormal="100" workbookViewId="0">
      <selection activeCell="Q18" sqref="Q18"/>
    </sheetView>
  </sheetViews>
  <sheetFormatPr defaultRowHeight="18.75"/>
  <cols>
    <col min="3" max="4" width="9" customWidth="1"/>
    <col min="5" max="5" width="8.125" customWidth="1"/>
    <col min="6" max="6" width="3" customWidth="1"/>
    <col min="7" max="7" width="11.62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3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3">
      <c r="A5" s="80" t="s">
        <v>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3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3">
      <c r="A7" s="47"/>
      <c r="B7" s="10" t="s">
        <v>89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>
      <c r="A8" s="46"/>
      <c r="B8" s="10" t="s">
        <v>90</v>
      </c>
      <c r="C8" s="10"/>
      <c r="D8" s="10"/>
      <c r="E8" s="10"/>
      <c r="F8" s="10"/>
      <c r="G8" s="10"/>
      <c r="H8" s="10" t="s">
        <v>17</v>
      </c>
      <c r="I8" s="86"/>
      <c r="J8" s="86"/>
      <c r="K8" s="86"/>
      <c r="L8" s="86"/>
    </row>
    <row r="9" spans="1:13" ht="19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ht="20.25" customHeight="1">
      <c r="A10" s="64" t="s">
        <v>0</v>
      </c>
      <c r="B10" s="66"/>
      <c r="C10" s="67"/>
      <c r="D10" s="67"/>
      <c r="E10" s="67"/>
      <c r="F10" s="67"/>
      <c r="G10" s="70" t="s">
        <v>49</v>
      </c>
      <c r="H10" s="11" t="s">
        <v>62</v>
      </c>
      <c r="I10" s="72"/>
      <c r="J10" s="72"/>
      <c r="K10" s="72"/>
      <c r="L10" s="73"/>
    </row>
    <row r="11" spans="1:13" ht="42.75" customHeight="1" thickBot="1">
      <c r="A11" s="65"/>
      <c r="B11" s="68"/>
      <c r="C11" s="69"/>
      <c r="D11" s="69"/>
      <c r="E11" s="69"/>
      <c r="F11" s="69"/>
      <c r="G11" s="71"/>
      <c r="H11" s="74"/>
      <c r="I11" s="74"/>
      <c r="J11" s="74"/>
      <c r="K11" s="74"/>
      <c r="L11" s="75"/>
    </row>
    <row r="12" spans="1:13">
      <c r="A12" s="89" t="s">
        <v>1</v>
      </c>
      <c r="B12" s="12" t="s">
        <v>18</v>
      </c>
      <c r="C12" s="67"/>
      <c r="D12" s="67"/>
      <c r="E12" s="67"/>
      <c r="F12" s="67"/>
      <c r="G12" s="13" t="s">
        <v>19</v>
      </c>
      <c r="H12" s="67"/>
      <c r="I12" s="67"/>
      <c r="J12" s="67"/>
      <c r="K12" s="67"/>
      <c r="L12" s="92"/>
    </row>
    <row r="13" spans="1:13" ht="4.5" customHeight="1">
      <c r="A13" s="90"/>
      <c r="B13" s="14"/>
      <c r="C13" s="15"/>
      <c r="D13" s="15"/>
      <c r="E13" s="15"/>
      <c r="F13" s="15"/>
      <c r="G13" s="16"/>
      <c r="H13" s="15"/>
      <c r="I13" s="15"/>
      <c r="J13" s="15"/>
      <c r="K13" s="15"/>
      <c r="L13" s="17"/>
      <c r="M13" s="2"/>
    </row>
    <row r="14" spans="1:13">
      <c r="A14" s="90"/>
      <c r="B14" s="12" t="s">
        <v>2</v>
      </c>
      <c r="C14" s="93" t="s">
        <v>3</v>
      </c>
      <c r="D14" s="93"/>
      <c r="E14" s="94"/>
      <c r="F14" s="94"/>
      <c r="G14" s="94"/>
      <c r="H14" s="18" t="s">
        <v>81</v>
      </c>
      <c r="I14" s="95"/>
      <c r="J14" s="95"/>
      <c r="K14" s="95"/>
      <c r="L14" s="96"/>
    </row>
    <row r="15" spans="1:13" s="2" customFormat="1" ht="4.5" customHeight="1">
      <c r="A15" s="90"/>
      <c r="B15" s="14"/>
      <c r="C15" s="19"/>
      <c r="D15" s="20"/>
      <c r="E15" s="20"/>
      <c r="F15" s="20"/>
      <c r="G15" s="20"/>
      <c r="H15" s="20"/>
      <c r="I15" s="21"/>
      <c r="J15" s="21"/>
      <c r="K15" s="21"/>
      <c r="L15" s="22"/>
    </row>
    <row r="16" spans="1:13" ht="19.5" thickBot="1">
      <c r="A16" s="91"/>
      <c r="B16" s="23"/>
      <c r="C16" s="97" t="s">
        <v>5</v>
      </c>
      <c r="D16" s="97"/>
      <c r="E16" s="98"/>
      <c r="F16" s="98"/>
      <c r="G16" s="99"/>
      <c r="H16" s="99"/>
      <c r="I16" s="99"/>
      <c r="J16" s="99"/>
      <c r="K16" s="99"/>
      <c r="L16" s="100"/>
    </row>
    <row r="17" spans="1:13" ht="19.5" thickBot="1">
      <c r="A17" s="45" t="s">
        <v>6</v>
      </c>
      <c r="B17" s="101"/>
      <c r="C17" s="102"/>
      <c r="D17" s="102"/>
      <c r="E17" s="102"/>
      <c r="F17" s="102"/>
      <c r="G17" s="103"/>
      <c r="H17" s="24" t="s">
        <v>7</v>
      </c>
      <c r="I17" s="104"/>
      <c r="J17" s="105"/>
      <c r="K17" s="105"/>
      <c r="L17" s="106"/>
    </row>
    <row r="18" spans="1:13" ht="26.25" customHeight="1" thickBot="1">
      <c r="A18" s="44" t="s">
        <v>28</v>
      </c>
      <c r="B18" s="48"/>
      <c r="C18" s="107" t="s">
        <v>83</v>
      </c>
      <c r="D18" s="107"/>
      <c r="E18" s="105"/>
      <c r="F18" s="105"/>
      <c r="G18" s="25" t="s">
        <v>22</v>
      </c>
      <c r="H18" s="25" t="s">
        <v>20</v>
      </c>
      <c r="I18" s="105"/>
      <c r="J18" s="105"/>
      <c r="K18" s="25" t="s">
        <v>21</v>
      </c>
      <c r="L18" s="26"/>
    </row>
    <row r="19" spans="1:13" ht="22.5" customHeight="1">
      <c r="A19" s="43" t="s">
        <v>8</v>
      </c>
      <c r="B19" s="122" t="s">
        <v>24</v>
      </c>
      <c r="C19" s="123"/>
      <c r="D19" s="124"/>
      <c r="E19" s="124"/>
      <c r="F19" s="124"/>
      <c r="G19" s="27" t="s">
        <v>23</v>
      </c>
      <c r="H19" s="87"/>
      <c r="I19" s="87"/>
      <c r="J19" s="28" t="s">
        <v>25</v>
      </c>
      <c r="K19" s="87"/>
      <c r="L19" s="88"/>
      <c r="M19" s="108"/>
    </row>
    <row r="20" spans="1:13" ht="18.75" customHeight="1">
      <c r="A20" s="111" t="s">
        <v>9</v>
      </c>
      <c r="B20" s="116"/>
      <c r="C20" s="117"/>
      <c r="D20" s="119"/>
      <c r="E20" s="119"/>
      <c r="F20" s="119"/>
      <c r="G20" s="29" t="s">
        <v>26</v>
      </c>
      <c r="H20" s="112"/>
      <c r="I20" s="112"/>
      <c r="J20" s="30" t="s">
        <v>25</v>
      </c>
      <c r="K20" s="112"/>
      <c r="L20" s="113"/>
      <c r="M20" s="108"/>
    </row>
    <row r="21" spans="1:13" ht="18.75" customHeight="1">
      <c r="A21" s="111"/>
      <c r="B21" s="114" t="s">
        <v>29</v>
      </c>
      <c r="C21" s="115"/>
      <c r="D21" s="118"/>
      <c r="E21" s="118"/>
      <c r="F21" s="118"/>
      <c r="G21" s="31" t="s">
        <v>23</v>
      </c>
      <c r="H21" s="120"/>
      <c r="I21" s="120"/>
      <c r="J21" s="32" t="s">
        <v>25</v>
      </c>
      <c r="K21" s="120"/>
      <c r="L21" s="121"/>
      <c r="M21" s="108"/>
    </row>
    <row r="22" spans="1:13" ht="18.75" customHeight="1">
      <c r="A22" s="111"/>
      <c r="B22" s="116"/>
      <c r="C22" s="117"/>
      <c r="D22" s="119"/>
      <c r="E22" s="119"/>
      <c r="F22" s="119"/>
      <c r="G22" s="29" t="s">
        <v>26</v>
      </c>
      <c r="H22" s="112"/>
      <c r="I22" s="112"/>
      <c r="J22" s="30" t="s">
        <v>25</v>
      </c>
      <c r="K22" s="112"/>
      <c r="L22" s="113"/>
      <c r="M22" s="108"/>
    </row>
    <row r="23" spans="1:13">
      <c r="A23" s="111"/>
      <c r="B23" s="125" t="s">
        <v>30</v>
      </c>
      <c r="C23" s="126"/>
      <c r="D23" s="118"/>
      <c r="E23" s="118"/>
      <c r="F23" s="118"/>
      <c r="G23" s="33" t="s">
        <v>23</v>
      </c>
      <c r="H23" s="120"/>
      <c r="I23" s="120"/>
      <c r="J23" s="34" t="s">
        <v>25</v>
      </c>
      <c r="K23" s="120"/>
      <c r="L23" s="121"/>
      <c r="M23" s="108"/>
    </row>
    <row r="24" spans="1:13" ht="19.5" thickBot="1">
      <c r="A24" s="35"/>
      <c r="B24" s="127"/>
      <c r="C24" s="128"/>
      <c r="D24" s="129"/>
      <c r="E24" s="129"/>
      <c r="F24" s="129"/>
      <c r="G24" s="36" t="s">
        <v>26</v>
      </c>
      <c r="H24" s="109"/>
      <c r="I24" s="109"/>
      <c r="J24" s="37" t="s">
        <v>25</v>
      </c>
      <c r="K24" s="109"/>
      <c r="L24" s="110"/>
      <c r="M24" s="108"/>
    </row>
    <row r="25" spans="1:13">
      <c r="A25" s="35"/>
      <c r="B25" s="130" t="s">
        <v>103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2"/>
    </row>
    <row r="26" spans="1:13" ht="29.25" customHeight="1" thickBot="1">
      <c r="A26" s="38"/>
      <c r="B26" s="133" t="s">
        <v>110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1:13" ht="29.25" customHeight="1" thickBot="1">
      <c r="A27" s="44" t="s">
        <v>10</v>
      </c>
      <c r="B27" s="136" t="s">
        <v>38</v>
      </c>
      <c r="C27" s="137"/>
      <c r="D27" s="138" t="s">
        <v>31</v>
      </c>
      <c r="E27" s="138"/>
      <c r="F27" s="42"/>
      <c r="G27" s="42" t="s">
        <v>32</v>
      </c>
      <c r="H27" s="56"/>
      <c r="I27" s="42" t="s">
        <v>33</v>
      </c>
      <c r="J27" s="49"/>
      <c r="K27" s="25" t="s">
        <v>34</v>
      </c>
      <c r="L27" s="26"/>
    </row>
    <row r="28" spans="1:13">
      <c r="A28" s="139" t="s">
        <v>11</v>
      </c>
      <c r="B28" s="141" t="s">
        <v>45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3"/>
    </row>
    <row r="29" spans="1:13" ht="18.75" customHeight="1">
      <c r="A29" s="140"/>
      <c r="B29" s="144" t="s">
        <v>100</v>
      </c>
      <c r="C29" s="93"/>
      <c r="D29" s="145"/>
      <c r="E29" s="145"/>
      <c r="F29" s="39"/>
      <c r="G29" s="40" t="s">
        <v>95</v>
      </c>
      <c r="H29" s="145"/>
      <c r="I29" s="145"/>
      <c r="J29" s="10" t="s">
        <v>82</v>
      </c>
      <c r="K29" s="146" t="s">
        <v>108</v>
      </c>
      <c r="L29" s="41"/>
    </row>
    <row r="30" spans="1:13" ht="18.75" customHeight="1">
      <c r="A30" s="140"/>
      <c r="B30" s="144" t="s">
        <v>94</v>
      </c>
      <c r="C30" s="93"/>
      <c r="D30" s="145"/>
      <c r="E30" s="145"/>
      <c r="F30" s="39"/>
      <c r="G30" s="40" t="s">
        <v>84</v>
      </c>
      <c r="H30" s="151"/>
      <c r="I30" s="151"/>
      <c r="J30" s="10" t="s">
        <v>82</v>
      </c>
      <c r="K30" s="147"/>
      <c r="L30" s="41"/>
    </row>
    <row r="31" spans="1:13">
      <c r="A31" s="140"/>
      <c r="B31" s="152" t="s">
        <v>130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4"/>
    </row>
    <row r="32" spans="1:13">
      <c r="A32" s="140"/>
      <c r="B32" s="130" t="s">
        <v>78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32"/>
    </row>
    <row r="33" spans="1:12" ht="19.5" customHeight="1" thickBot="1">
      <c r="A33" s="140"/>
      <c r="B33" s="148"/>
      <c r="C33" s="149"/>
      <c r="D33" s="149"/>
      <c r="E33" s="149"/>
      <c r="F33" s="149"/>
      <c r="G33" s="149"/>
      <c r="H33" s="58"/>
      <c r="I33" s="58"/>
      <c r="J33" s="58"/>
      <c r="K33" s="58"/>
      <c r="L33" s="59"/>
    </row>
    <row r="34" spans="1:12" ht="19.5" customHeight="1" thickBot="1">
      <c r="A34" s="57" t="s">
        <v>105</v>
      </c>
      <c r="B34" s="60" t="s">
        <v>109</v>
      </c>
      <c r="C34" s="63"/>
      <c r="D34" s="156" t="s">
        <v>106</v>
      </c>
      <c r="E34" s="156"/>
      <c r="F34" s="156"/>
      <c r="G34" s="156"/>
      <c r="H34" s="156"/>
      <c r="I34" s="156"/>
      <c r="J34" s="156"/>
      <c r="K34" s="156"/>
      <c r="L34" s="157"/>
    </row>
    <row r="35" spans="1:12">
      <c r="A35" s="130" t="s">
        <v>79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t="51.75" customHeight="1" thickBo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62" spans="1:3">
      <c r="A62" t="s">
        <v>69</v>
      </c>
      <c r="B62">
        <f>IF(M19="決定",1,IF(M21="決定",2,IF(M23="決定",3,0)))</f>
        <v>0</v>
      </c>
      <c r="C62" t="s">
        <v>68</v>
      </c>
    </row>
    <row r="63" spans="1:3">
      <c r="A63" t="s">
        <v>71</v>
      </c>
      <c r="B63">
        <f>D29</f>
        <v>0</v>
      </c>
      <c r="C63" t="str">
        <f>IF(B63="希望する",A63,"")</f>
        <v/>
      </c>
    </row>
    <row r="64" spans="1:3">
      <c r="A64" t="s">
        <v>70</v>
      </c>
      <c r="B64">
        <f>D30</f>
        <v>0</v>
      </c>
      <c r="C64" t="str">
        <f>IF(B64="希望する",A64,"")</f>
        <v/>
      </c>
    </row>
    <row r="65" spans="1:6">
      <c r="A65" t="s">
        <v>67</v>
      </c>
      <c r="C65" t="str">
        <f>C63&amp;CHAR(10)&amp;C64</f>
        <v xml:space="preserve">
</v>
      </c>
      <c r="E65" s="5"/>
      <c r="F65" s="5"/>
    </row>
    <row r="66" spans="1:6">
      <c r="A66" t="s">
        <v>72</v>
      </c>
      <c r="B66">
        <v>1</v>
      </c>
      <c r="C66" t="str">
        <f>IF(B66=1,"希望","希望しない")</f>
        <v>希望</v>
      </c>
    </row>
  </sheetData>
  <sheetProtection algorithmName="SHA-512" hashValue="qHmd20djJhlZlr3AUCmSfthPQLHubK6irveF9JaZVGSBgKuPckAN8fdc8zRcD9fVw+o4K7fycqQv9WPzN0qrNA==" saltValue="heSMi5pVbyLxYDNhdl8p+A==" spinCount="100000" sheet="1" sort="0" autoFilter="0" pivotTables="0"/>
  <mergeCells count="64">
    <mergeCell ref="A36:L36"/>
    <mergeCell ref="D30:E30"/>
    <mergeCell ref="H30:I30"/>
    <mergeCell ref="B31:L31"/>
    <mergeCell ref="B32:L32"/>
    <mergeCell ref="B33:G33"/>
    <mergeCell ref="A35:L35"/>
    <mergeCell ref="D34:L34"/>
    <mergeCell ref="B25:L25"/>
    <mergeCell ref="B26:L26"/>
    <mergeCell ref="B27:C27"/>
    <mergeCell ref="D27:E27"/>
    <mergeCell ref="A28:A33"/>
    <mergeCell ref="B28:L28"/>
    <mergeCell ref="B29:C29"/>
    <mergeCell ref="D29:E29"/>
    <mergeCell ref="H29:I29"/>
    <mergeCell ref="B30:C30"/>
    <mergeCell ref="K29:K30"/>
    <mergeCell ref="K22:L22"/>
    <mergeCell ref="B23:C24"/>
    <mergeCell ref="D23:F24"/>
    <mergeCell ref="H23:I23"/>
    <mergeCell ref="K23:L23"/>
    <mergeCell ref="M23:M24"/>
    <mergeCell ref="H24:I24"/>
    <mergeCell ref="K24:L24"/>
    <mergeCell ref="M19:M20"/>
    <mergeCell ref="A20:A23"/>
    <mergeCell ref="H20:I20"/>
    <mergeCell ref="K20:L20"/>
    <mergeCell ref="B21:C22"/>
    <mergeCell ref="D21:F22"/>
    <mergeCell ref="H21:I21"/>
    <mergeCell ref="K21:L21"/>
    <mergeCell ref="M21:M22"/>
    <mergeCell ref="H22:I22"/>
    <mergeCell ref="B19:C20"/>
    <mergeCell ref="D19:F20"/>
    <mergeCell ref="H19:I19"/>
    <mergeCell ref="K19:L19"/>
    <mergeCell ref="A12:A16"/>
    <mergeCell ref="C12:F12"/>
    <mergeCell ref="H12:L12"/>
    <mergeCell ref="C14:D14"/>
    <mergeCell ref="E14:G14"/>
    <mergeCell ref="I14:L14"/>
    <mergeCell ref="C16:D16"/>
    <mergeCell ref="E16:L16"/>
    <mergeCell ref="B17:G17"/>
    <mergeCell ref="I17:L17"/>
    <mergeCell ref="C18:D18"/>
    <mergeCell ref="E18:F18"/>
    <mergeCell ref="I18:J18"/>
    <mergeCell ref="A2:L2"/>
    <mergeCell ref="A4:L4"/>
    <mergeCell ref="A5:L5"/>
    <mergeCell ref="A6:L6"/>
    <mergeCell ref="I8:L8"/>
    <mergeCell ref="A10:A11"/>
    <mergeCell ref="B10:F11"/>
    <mergeCell ref="G10:G11"/>
    <mergeCell ref="I10:L10"/>
    <mergeCell ref="H11:L11"/>
  </mergeCells>
  <phoneticPr fontId="5"/>
  <conditionalFormatting sqref="B21:L24">
    <cfRule type="expression" dxfId="18" priority="5">
      <formula>$B$62=1</formula>
    </cfRule>
  </conditionalFormatting>
  <conditionalFormatting sqref="B19:L20 B23:L24">
    <cfRule type="expression" dxfId="17" priority="7">
      <formula>$B$62=2</formula>
    </cfRule>
  </conditionalFormatting>
  <conditionalFormatting sqref="B19:L22">
    <cfRule type="expression" dxfId="16" priority="6">
      <formula>$B$62=3</formula>
    </cfRule>
  </conditionalFormatting>
  <conditionalFormatting sqref="B19:L20">
    <cfRule type="expression" dxfId="15" priority="12">
      <formula>$B$62=1</formula>
    </cfRule>
  </conditionalFormatting>
  <conditionalFormatting sqref="B21:L22">
    <cfRule type="expression" dxfId="14" priority="11">
      <formula>$B$62=2</formula>
    </cfRule>
  </conditionalFormatting>
  <conditionalFormatting sqref="B23:L24">
    <cfRule type="expression" dxfId="13" priority="10">
      <formula>$B$62=3</formula>
    </cfRule>
  </conditionalFormatting>
  <conditionalFormatting sqref="I14:L14">
    <cfRule type="containsBlanks" dxfId="12" priority="4">
      <formula>LEN(TRIM(I14))=0</formula>
    </cfRule>
  </conditionalFormatting>
  <conditionalFormatting sqref="B10:F11 I8:L8 I10:L10 H11:L11 C12:F12 E14:G14 I14:L14 E16:L16 B17:G17 I17:L17 I18:J18 E18:F18 B18 D19:F20 H19:I19 K19:L19 B27:C27 D29:E30 H29:I29">
    <cfRule type="containsBlanks" dxfId="11" priority="3">
      <formula>LEN(TRIM(B8))=0</formula>
    </cfRule>
  </conditionalFormatting>
  <conditionalFormatting sqref="B33 A36 D21:F24 H20:I24 K20:L24 H27 J27 H12 C34">
    <cfRule type="containsBlanks" dxfId="10" priority="2">
      <formula>LEN(TRIM(A12))=0</formula>
    </cfRule>
  </conditionalFormatting>
  <conditionalFormatting sqref="H30:I30">
    <cfRule type="cellIs" dxfId="9" priority="1" operator="notEqual">
      <formula>""</formula>
    </cfRule>
  </conditionalFormatting>
  <hyperlinks>
    <hyperlink ref="B31:L31" r:id="rId1" display="内容の詳細については、別紙を御覧ください。"/>
    <hyperlink ref="A6:L6" r:id="rId2" display="電子メール　yoyaku@com-fukushima.jp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dropdown!$H$1:$H$2</xm:f>
          </x14:formula1>
          <xm:sqref>M19:M24</xm:sqref>
        </x14:dataValidation>
        <x14:dataValidation type="list" allowBlank="1" showInputMessage="1" showErrorMessage="1">
          <x14:formula1>
            <xm:f>dropdown!$E$1:$E$2</xm:f>
          </x14:formula1>
          <xm:sqref>D29:F30</xm:sqref>
        </x14:dataValidation>
        <x14:dataValidation type="list" allowBlank="1" showInputMessage="1" showErrorMessage="1">
          <x14:formula1>
            <xm:f>dropdown!$F$1:$F$3</xm:f>
          </x14:formula1>
          <xm:sqref>H30:I30</xm:sqref>
        </x14:dataValidation>
        <x14:dataValidation type="list" allowBlank="1" showInputMessage="1" showErrorMessage="1">
          <x14:formula1>
            <xm:f>dropdown!$C$1:$C$3</xm:f>
          </x14:formula1>
          <xm:sqref>B27:C27</xm:sqref>
        </x14:dataValidation>
        <x14:dataValidation type="list" allowBlank="1" showInputMessage="1" showErrorMessage="1">
          <x14:formula1>
            <xm:f>dropdown!$B$1:$B$6</xm:f>
          </x14:formula1>
          <xm:sqref>J27</xm:sqref>
        </x14:dataValidation>
        <x14:dataValidation type="list" allowBlank="1" showInputMessage="1" showErrorMessage="1">
          <x14:formula1>
            <xm:f>dropdown!$A$1:$A$3</xm:f>
          </x14:formula1>
          <xm:sqref>H27</xm:sqref>
        </x14:dataValidation>
        <x14:dataValidation type="list" errorStyle="warning" allowBlank="1" showInputMessage="1" showErrorMessage="1">
          <x14:formula1>
            <xm:f>dropdown!$B$1:$B$4</xm:f>
          </x14:formula1>
          <xm:sqref>C34</xm:sqref>
        </x14:dataValidation>
        <x14:dataValidation type="list" allowBlank="1" showInputMessage="1" showErrorMessage="1">
          <x14:formula1>
            <xm:f>dropdown!$I$1:$I$3</xm:f>
          </x14:formula1>
          <xm:sqref>H29:I29</xm:sqref>
        </x14:dataValidation>
        <x14:dataValidation type="list" allowBlank="1" showInputMessage="1" showErrorMessage="1">
          <x14:formula1>
            <xm:f>dropdown!$G:$G</xm:f>
          </x14:formula1>
          <xm:sqref>B33:G33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M66"/>
  <sheetViews>
    <sheetView zoomScaleNormal="100" workbookViewId="0">
      <selection activeCell="E18" sqref="E18:F18"/>
    </sheetView>
  </sheetViews>
  <sheetFormatPr defaultRowHeight="18.75"/>
  <cols>
    <col min="3" max="4" width="9" customWidth="1"/>
    <col min="5" max="5" width="8.125" customWidth="1"/>
    <col min="6" max="6" width="2.375" customWidth="1"/>
    <col min="7" max="7" width="11.62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3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3">
      <c r="A5" s="80" t="s">
        <v>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3">
      <c r="A6" s="187" t="s">
        <v>16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9"/>
    </row>
    <row r="7" spans="1:13" ht="18.75" customHeight="1">
      <c r="A7" s="47"/>
      <c r="B7" s="10" t="s">
        <v>89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ht="19.5" customHeight="1">
      <c r="A8" s="46"/>
      <c r="B8" s="10" t="s">
        <v>90</v>
      </c>
      <c r="C8" s="10"/>
      <c r="D8" s="10"/>
      <c r="E8" s="10"/>
      <c r="F8" s="10"/>
      <c r="G8" s="10"/>
      <c r="H8" s="10" t="s">
        <v>17</v>
      </c>
      <c r="I8" s="190">
        <v>43983</v>
      </c>
      <c r="J8" s="190"/>
      <c r="K8" s="190"/>
      <c r="L8" s="190"/>
    </row>
    <row r="9" spans="1:13" ht="19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ht="20.25" customHeight="1">
      <c r="A10" s="64" t="s">
        <v>0</v>
      </c>
      <c r="B10" s="191" t="s">
        <v>101</v>
      </c>
      <c r="C10" s="175"/>
      <c r="D10" s="175"/>
      <c r="E10" s="175"/>
      <c r="F10" s="175"/>
      <c r="G10" s="70" t="s">
        <v>49</v>
      </c>
      <c r="H10" s="11" t="s">
        <v>62</v>
      </c>
      <c r="I10" s="194" t="s">
        <v>86</v>
      </c>
      <c r="J10" s="194"/>
      <c r="K10" s="194"/>
      <c r="L10" s="195"/>
    </row>
    <row r="11" spans="1:13" ht="42.75" customHeight="1" thickBot="1">
      <c r="A11" s="65"/>
      <c r="B11" s="192"/>
      <c r="C11" s="193"/>
      <c r="D11" s="193"/>
      <c r="E11" s="193"/>
      <c r="F11" s="193"/>
      <c r="G11" s="71"/>
      <c r="H11" s="196" t="s">
        <v>80</v>
      </c>
      <c r="I11" s="196"/>
      <c r="J11" s="196"/>
      <c r="K11" s="196"/>
      <c r="L11" s="197"/>
    </row>
    <row r="12" spans="1:13">
      <c r="A12" s="89" t="s">
        <v>1</v>
      </c>
      <c r="B12" s="12" t="s">
        <v>18</v>
      </c>
      <c r="C12" s="175" t="s">
        <v>55</v>
      </c>
      <c r="D12" s="175"/>
      <c r="E12" s="175"/>
      <c r="F12" s="175"/>
      <c r="G12" s="13" t="s">
        <v>19</v>
      </c>
      <c r="H12" s="176" t="s">
        <v>56</v>
      </c>
      <c r="I12" s="176"/>
      <c r="J12" s="176"/>
      <c r="K12" s="176"/>
      <c r="L12" s="177"/>
    </row>
    <row r="13" spans="1:13" ht="4.5" customHeight="1">
      <c r="A13" s="90"/>
      <c r="B13" s="14"/>
      <c r="C13" s="15"/>
      <c r="D13" s="15"/>
      <c r="E13" s="15"/>
      <c r="F13" s="15"/>
      <c r="G13" s="16"/>
      <c r="H13" s="15"/>
      <c r="I13" s="15"/>
      <c r="J13" s="15"/>
      <c r="K13" s="15"/>
      <c r="L13" s="17"/>
      <c r="M13" s="2"/>
    </row>
    <row r="14" spans="1:13">
      <c r="A14" s="90"/>
      <c r="B14" s="12" t="s">
        <v>2</v>
      </c>
      <c r="C14" s="93" t="s">
        <v>3</v>
      </c>
      <c r="D14" s="93"/>
      <c r="E14" s="178" t="s">
        <v>87</v>
      </c>
      <c r="F14" s="178"/>
      <c r="G14" s="178"/>
      <c r="H14" s="18" t="s">
        <v>81</v>
      </c>
      <c r="I14" s="179" t="s">
        <v>88</v>
      </c>
      <c r="J14" s="179"/>
      <c r="K14" s="179"/>
      <c r="L14" s="180"/>
    </row>
    <row r="15" spans="1:13" s="2" customFormat="1" ht="4.5" customHeight="1">
      <c r="A15" s="90"/>
      <c r="B15" s="14"/>
      <c r="C15" s="19"/>
      <c r="D15" s="20"/>
      <c r="E15" s="20"/>
      <c r="F15" s="20"/>
      <c r="G15" s="20"/>
      <c r="H15" s="20"/>
      <c r="I15" s="21"/>
      <c r="J15" s="21"/>
      <c r="K15" s="21"/>
      <c r="L15" s="22"/>
    </row>
    <row r="16" spans="1:13" ht="19.5" customHeight="1" thickBot="1">
      <c r="A16" s="91"/>
      <c r="B16" s="23"/>
      <c r="C16" s="97" t="s">
        <v>5</v>
      </c>
      <c r="D16" s="97"/>
      <c r="E16" s="181" t="s">
        <v>57</v>
      </c>
      <c r="F16" s="181"/>
      <c r="G16" s="182"/>
      <c r="H16" s="182"/>
      <c r="I16" s="182"/>
      <c r="J16" s="182"/>
      <c r="K16" s="182"/>
      <c r="L16" s="183"/>
    </row>
    <row r="17" spans="1:13" ht="18.75" customHeight="1" thickBot="1">
      <c r="A17" s="51" t="s">
        <v>6</v>
      </c>
      <c r="B17" s="184" t="s">
        <v>74</v>
      </c>
      <c r="C17" s="185"/>
      <c r="D17" s="185"/>
      <c r="E17" s="185"/>
      <c r="F17" s="185"/>
      <c r="G17" s="186"/>
      <c r="H17" s="24" t="s">
        <v>7</v>
      </c>
      <c r="I17" s="184">
        <v>3</v>
      </c>
      <c r="J17" s="185"/>
      <c r="K17" s="185"/>
      <c r="L17" s="186"/>
    </row>
    <row r="18" spans="1:13" ht="26.25" customHeight="1" thickBot="1">
      <c r="A18" s="54" t="s">
        <v>28</v>
      </c>
      <c r="B18" s="8">
        <v>100</v>
      </c>
      <c r="C18" s="107" t="s">
        <v>83</v>
      </c>
      <c r="D18" s="107"/>
      <c r="E18" s="185">
        <v>97</v>
      </c>
      <c r="F18" s="185"/>
      <c r="G18" s="25" t="s">
        <v>22</v>
      </c>
      <c r="H18" s="25" t="s">
        <v>20</v>
      </c>
      <c r="I18" s="185">
        <v>3</v>
      </c>
      <c r="J18" s="185"/>
      <c r="K18" s="25" t="s">
        <v>21</v>
      </c>
      <c r="L18" s="26"/>
    </row>
    <row r="19" spans="1:13" ht="22.5" customHeight="1">
      <c r="A19" s="53" t="s">
        <v>8</v>
      </c>
      <c r="B19" s="122" t="s">
        <v>24</v>
      </c>
      <c r="C19" s="123"/>
      <c r="D19" s="171">
        <v>44287</v>
      </c>
      <c r="E19" s="171"/>
      <c r="F19" s="171"/>
      <c r="G19" s="27" t="s">
        <v>23</v>
      </c>
      <c r="H19" s="173">
        <v>0.54166666666666663</v>
      </c>
      <c r="I19" s="173"/>
      <c r="J19" s="28" t="s">
        <v>25</v>
      </c>
      <c r="K19" s="173">
        <v>0.58333333333333337</v>
      </c>
      <c r="L19" s="174"/>
      <c r="M19" s="108"/>
    </row>
    <row r="20" spans="1:13" ht="18.75" customHeight="1">
      <c r="A20" s="111" t="s">
        <v>9</v>
      </c>
      <c r="B20" s="116"/>
      <c r="C20" s="117"/>
      <c r="D20" s="172"/>
      <c r="E20" s="172"/>
      <c r="F20" s="172"/>
      <c r="G20" s="29" t="s">
        <v>26</v>
      </c>
      <c r="H20" s="162">
        <v>0.5625</v>
      </c>
      <c r="I20" s="162"/>
      <c r="J20" s="30" t="s">
        <v>25</v>
      </c>
      <c r="K20" s="162">
        <v>0.60416666666666663</v>
      </c>
      <c r="L20" s="163"/>
      <c r="M20" s="108"/>
    </row>
    <row r="21" spans="1:13" ht="18.75" customHeight="1">
      <c r="A21" s="111"/>
      <c r="B21" s="114" t="s">
        <v>29</v>
      </c>
      <c r="C21" s="115"/>
      <c r="D21" s="164">
        <v>44288</v>
      </c>
      <c r="E21" s="164"/>
      <c r="F21" s="164"/>
      <c r="G21" s="31" t="s">
        <v>23</v>
      </c>
      <c r="H21" s="166">
        <v>0.58333333333333304</v>
      </c>
      <c r="I21" s="166"/>
      <c r="J21" s="32" t="s">
        <v>25</v>
      </c>
      <c r="K21" s="166">
        <v>0.625</v>
      </c>
      <c r="L21" s="167"/>
      <c r="M21" s="108"/>
    </row>
    <row r="22" spans="1:13" ht="18.75" customHeight="1">
      <c r="A22" s="111"/>
      <c r="B22" s="116"/>
      <c r="C22" s="117"/>
      <c r="D22" s="170"/>
      <c r="E22" s="170"/>
      <c r="F22" s="170"/>
      <c r="G22" s="29" t="s">
        <v>26</v>
      </c>
      <c r="H22" s="162">
        <v>0.60416666666666696</v>
      </c>
      <c r="I22" s="162"/>
      <c r="J22" s="30" t="s">
        <v>25</v>
      </c>
      <c r="K22" s="162">
        <v>0.64583333333333304</v>
      </c>
      <c r="L22" s="163"/>
      <c r="M22" s="108"/>
    </row>
    <row r="23" spans="1:13" ht="18.75" customHeight="1">
      <c r="A23" s="111"/>
      <c r="B23" s="125" t="s">
        <v>30</v>
      </c>
      <c r="C23" s="126"/>
      <c r="D23" s="164">
        <v>44289</v>
      </c>
      <c r="E23" s="164"/>
      <c r="F23" s="164"/>
      <c r="G23" s="33" t="s">
        <v>23</v>
      </c>
      <c r="H23" s="166">
        <v>0.625</v>
      </c>
      <c r="I23" s="166"/>
      <c r="J23" s="34" t="s">
        <v>25</v>
      </c>
      <c r="K23" s="166">
        <v>0.66666666666666596</v>
      </c>
      <c r="L23" s="167"/>
      <c r="M23" s="108"/>
    </row>
    <row r="24" spans="1:13" ht="19.5" customHeight="1" thickBot="1">
      <c r="A24" s="35"/>
      <c r="B24" s="127"/>
      <c r="C24" s="128"/>
      <c r="D24" s="165"/>
      <c r="E24" s="165"/>
      <c r="F24" s="165"/>
      <c r="G24" s="36" t="s">
        <v>26</v>
      </c>
      <c r="H24" s="168">
        <v>0.64583333333333404</v>
      </c>
      <c r="I24" s="168"/>
      <c r="J24" s="37" t="s">
        <v>25</v>
      </c>
      <c r="K24" s="168">
        <v>0.687499999999999</v>
      </c>
      <c r="L24" s="169"/>
      <c r="M24" s="108"/>
    </row>
    <row r="25" spans="1:13" ht="18.75" customHeight="1">
      <c r="A25" s="35"/>
      <c r="B25" s="130" t="s">
        <v>27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2"/>
    </row>
    <row r="26" spans="1:13" ht="29.25" customHeight="1" thickBot="1">
      <c r="A26" s="38"/>
      <c r="B26" s="133" t="s">
        <v>104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1:13" ht="29.25" customHeight="1" thickBot="1">
      <c r="A27" s="54" t="s">
        <v>10</v>
      </c>
      <c r="B27" s="160" t="s">
        <v>38</v>
      </c>
      <c r="C27" s="161"/>
      <c r="D27" s="138" t="s">
        <v>31</v>
      </c>
      <c r="E27" s="138"/>
      <c r="F27" s="52"/>
      <c r="G27" s="52" t="s">
        <v>32</v>
      </c>
      <c r="H27" s="55" t="s">
        <v>35</v>
      </c>
      <c r="I27" s="52" t="s">
        <v>33</v>
      </c>
      <c r="J27" s="7">
        <v>2</v>
      </c>
      <c r="K27" s="25" t="s">
        <v>34</v>
      </c>
      <c r="L27" s="26"/>
    </row>
    <row r="28" spans="1:13">
      <c r="A28" s="139" t="s">
        <v>11</v>
      </c>
      <c r="B28" s="141" t="s">
        <v>45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3"/>
    </row>
    <row r="29" spans="1:13" ht="18.75" customHeight="1">
      <c r="A29" s="140"/>
      <c r="B29" s="144" t="s">
        <v>100</v>
      </c>
      <c r="C29" s="93"/>
      <c r="D29" s="145" t="s">
        <v>43</v>
      </c>
      <c r="E29" s="145"/>
      <c r="F29" s="39"/>
      <c r="G29" s="40" t="s">
        <v>95</v>
      </c>
      <c r="H29" s="145" t="s">
        <v>96</v>
      </c>
      <c r="I29" s="145"/>
      <c r="J29" s="10" t="s">
        <v>82</v>
      </c>
      <c r="K29" s="146" t="s">
        <v>108</v>
      </c>
      <c r="L29" s="41"/>
    </row>
    <row r="30" spans="1:13" ht="18.75" customHeight="1">
      <c r="A30" s="140"/>
      <c r="B30" s="144" t="s">
        <v>94</v>
      </c>
      <c r="C30" s="93"/>
      <c r="D30" s="145" t="s">
        <v>43</v>
      </c>
      <c r="E30" s="145"/>
      <c r="F30" s="39"/>
      <c r="G30" s="40" t="s">
        <v>84</v>
      </c>
      <c r="H30" s="151" t="s">
        <v>46</v>
      </c>
      <c r="I30" s="151"/>
      <c r="J30" s="10" t="s">
        <v>82</v>
      </c>
      <c r="K30" s="147"/>
      <c r="L30" s="41"/>
    </row>
    <row r="31" spans="1:13">
      <c r="A31" s="140"/>
      <c r="B31" s="152" t="s">
        <v>12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4"/>
    </row>
    <row r="32" spans="1:13">
      <c r="A32" s="140"/>
      <c r="B32" s="130" t="s">
        <v>78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32"/>
    </row>
    <row r="33" spans="1:12" ht="19.5" customHeight="1" thickBot="1">
      <c r="A33" s="140"/>
      <c r="B33" s="148" t="s">
        <v>102</v>
      </c>
      <c r="C33" s="149"/>
      <c r="D33" s="149"/>
      <c r="E33" s="149"/>
      <c r="F33" s="149"/>
      <c r="G33" s="149"/>
      <c r="H33" s="58"/>
      <c r="I33" s="58"/>
      <c r="J33" s="58"/>
      <c r="K33" s="58"/>
      <c r="L33" s="59"/>
    </row>
    <row r="34" spans="1:12" ht="19.5" customHeight="1" thickBot="1">
      <c r="A34" s="57" t="s">
        <v>105</v>
      </c>
      <c r="B34" s="61" t="s">
        <v>109</v>
      </c>
      <c r="C34" s="62">
        <v>2</v>
      </c>
      <c r="D34" s="158" t="s">
        <v>106</v>
      </c>
      <c r="E34" s="158"/>
      <c r="F34" s="158"/>
      <c r="G34" s="158"/>
      <c r="H34" s="158"/>
      <c r="I34" s="158"/>
      <c r="J34" s="158"/>
      <c r="K34" s="158"/>
      <c r="L34" s="159"/>
    </row>
    <row r="35" spans="1:12">
      <c r="A35" s="130" t="s">
        <v>79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t="51.75" customHeight="1" thickBo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62" spans="1:3">
      <c r="A62" t="s">
        <v>69</v>
      </c>
      <c r="B62">
        <f>IF(M19="決定",1,IF(M21="決定",2,IF(M23="決定",3,0)))</f>
        <v>0</v>
      </c>
      <c r="C62" t="s">
        <v>68</v>
      </c>
    </row>
    <row r="63" spans="1:3">
      <c r="A63" t="s">
        <v>71</v>
      </c>
      <c r="B63" t="str">
        <f>D29</f>
        <v>希望する</v>
      </c>
      <c r="C63" t="str">
        <f>IF(B63="希望する",A63,"")</f>
        <v>展示</v>
      </c>
    </row>
    <row r="64" spans="1:3">
      <c r="A64" t="s">
        <v>70</v>
      </c>
      <c r="B64" t="str">
        <f>D30</f>
        <v>希望する</v>
      </c>
      <c r="C64" t="str">
        <f>IF(B64="希望する",A64,"")</f>
        <v>体験研修</v>
      </c>
    </row>
    <row r="65" spans="1:6">
      <c r="A65" t="s">
        <v>67</v>
      </c>
      <c r="C65" t="str">
        <f>C63&amp;CHAR(10)&amp;C64</f>
        <v>展示
体験研修</v>
      </c>
      <c r="E65" s="5"/>
      <c r="F65" s="5"/>
    </row>
    <row r="66" spans="1:6">
      <c r="A66" t="s">
        <v>72</v>
      </c>
      <c r="B66">
        <v>1</v>
      </c>
      <c r="C66" t="str">
        <f>IF(B66=1,"希望","希望しない")</f>
        <v>希望</v>
      </c>
    </row>
  </sheetData>
  <sheetProtection algorithmName="SHA-512" hashValue="FrgVe2kwpXYO+VoUW6lI/Vsn1VD6HYFdEVSr3qRvCF8RU5oZACCt/3yh7qGWMlFItH0+6wt4mZaUdH+xww69Iw==" saltValue="+y5qWx9BdnV9ic1NN9ohnw==" spinCount="100000" sheet="1" sort="0" autoFilter="0" pivotTables="0"/>
  <mergeCells count="64">
    <mergeCell ref="A10:A11"/>
    <mergeCell ref="B10:F11"/>
    <mergeCell ref="G10:G11"/>
    <mergeCell ref="I10:L10"/>
    <mergeCell ref="H11:L11"/>
    <mergeCell ref="A2:L2"/>
    <mergeCell ref="A4:L4"/>
    <mergeCell ref="A5:L5"/>
    <mergeCell ref="A6:L6"/>
    <mergeCell ref="I8:L8"/>
    <mergeCell ref="K19:L19"/>
    <mergeCell ref="A12:A16"/>
    <mergeCell ref="C12:F12"/>
    <mergeCell ref="H12:L12"/>
    <mergeCell ref="C14:D14"/>
    <mergeCell ref="E14:G14"/>
    <mergeCell ref="I14:L14"/>
    <mergeCell ref="C16:D16"/>
    <mergeCell ref="E16:L16"/>
    <mergeCell ref="B17:G17"/>
    <mergeCell ref="I17:L17"/>
    <mergeCell ref="C18:D18"/>
    <mergeCell ref="E18:F18"/>
    <mergeCell ref="I18:J18"/>
    <mergeCell ref="M23:M24"/>
    <mergeCell ref="H24:I24"/>
    <mergeCell ref="K24:L24"/>
    <mergeCell ref="M19:M20"/>
    <mergeCell ref="A20:A23"/>
    <mergeCell ref="H20:I20"/>
    <mergeCell ref="K20:L20"/>
    <mergeCell ref="B21:C22"/>
    <mergeCell ref="D21:F22"/>
    <mergeCell ref="H21:I21"/>
    <mergeCell ref="K21:L21"/>
    <mergeCell ref="M21:M22"/>
    <mergeCell ref="H22:I22"/>
    <mergeCell ref="B19:C20"/>
    <mergeCell ref="D19:F20"/>
    <mergeCell ref="H19:I19"/>
    <mergeCell ref="K22:L22"/>
    <mergeCell ref="B23:C24"/>
    <mergeCell ref="D23:F24"/>
    <mergeCell ref="H23:I23"/>
    <mergeCell ref="K23:L23"/>
    <mergeCell ref="B25:L25"/>
    <mergeCell ref="B26:L26"/>
    <mergeCell ref="B27:C27"/>
    <mergeCell ref="D27:E27"/>
    <mergeCell ref="A28:A33"/>
    <mergeCell ref="B28:L28"/>
    <mergeCell ref="B29:C29"/>
    <mergeCell ref="D29:E29"/>
    <mergeCell ref="H29:I29"/>
    <mergeCell ref="K29:K30"/>
    <mergeCell ref="D34:L34"/>
    <mergeCell ref="A35:L35"/>
    <mergeCell ref="A36:L36"/>
    <mergeCell ref="B30:C30"/>
    <mergeCell ref="D30:E30"/>
    <mergeCell ref="H30:I30"/>
    <mergeCell ref="B31:L31"/>
    <mergeCell ref="B32:L32"/>
    <mergeCell ref="B33:G33"/>
  </mergeCells>
  <phoneticPr fontId="5"/>
  <conditionalFormatting sqref="B33 A36 C34">
    <cfRule type="containsBlanks" dxfId="8" priority="10">
      <formula>LEN(TRIM(A33))=0</formula>
    </cfRule>
  </conditionalFormatting>
  <conditionalFormatting sqref="B21:L24">
    <cfRule type="expression" dxfId="7" priority="3">
      <formula>$B$61=1</formula>
    </cfRule>
  </conditionalFormatting>
  <conditionalFormatting sqref="B19:L20 B23:L24">
    <cfRule type="expression" dxfId="6" priority="7">
      <formula>$B$61=2</formula>
    </cfRule>
  </conditionalFormatting>
  <conditionalFormatting sqref="B19:L22">
    <cfRule type="expression" dxfId="5" priority="6">
      <formula>$B$61=3</formula>
    </cfRule>
  </conditionalFormatting>
  <conditionalFormatting sqref="B19:L20">
    <cfRule type="expression" dxfId="4" priority="5">
      <formula>$B$61=1</formula>
    </cfRule>
  </conditionalFormatting>
  <conditionalFormatting sqref="I8:L8 B10:F11 I10:L10 H11:L11 C12:F12 E14:G14 E16:L16 B17:G17 I17:L17 I18:J18 E18:F18 B18 D19:F20 H19:I19 K19:L19 B27:C27 H27 J27">
    <cfRule type="cellIs" dxfId="3" priority="4" operator="equal">
      <formula>""</formula>
    </cfRule>
  </conditionalFormatting>
  <conditionalFormatting sqref="I8:L8 I10:L10 B10:F11 C12:F12 H11:L12 I14:L14 E14:G14 E16:L16 B17:G17 I17:L17 I18:J18 E18:F18 B18 K19:L24 H19:I24 D19:F24 B27:C27 H27 J27">
    <cfRule type="cellIs" dxfId="2" priority="8" operator="notEqual">
      <formula>""</formula>
    </cfRule>
  </conditionalFormatting>
  <conditionalFormatting sqref="D29:E30 H29:I29">
    <cfRule type="containsBlanks" dxfId="1" priority="2">
      <formula>LEN(TRIM(D29))=0</formula>
    </cfRule>
  </conditionalFormatting>
  <conditionalFormatting sqref="H30:I30">
    <cfRule type="cellIs" dxfId="0" priority="1" operator="notEqual">
      <formula>""</formula>
    </cfRule>
  </conditionalFormatting>
  <hyperlinks>
    <hyperlink ref="E16" r:id="rId1"/>
    <hyperlink ref="B31:L31" r:id="rId2" display="内容の詳細については、別紙を御覧ください。"/>
  </hyperlinks>
  <pageMargins left="0.70866141732283472" right="0.70866141732283472" top="0.74803149606299213" bottom="0.74803149606299213" header="0.31496062992125984" footer="0.31496062992125984"/>
  <pageSetup paperSize="9" scale="86" orientation="portrait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dropdown!$A$1:$A$3</xm:f>
          </x14:formula1>
          <xm:sqref>H27</xm:sqref>
        </x14:dataValidation>
        <x14:dataValidation type="list" allowBlank="1" showInputMessage="1" showErrorMessage="1">
          <x14:formula1>
            <xm:f>dropdown!$B$1:$B$6</xm:f>
          </x14:formula1>
          <xm:sqref>J27</xm:sqref>
        </x14:dataValidation>
        <x14:dataValidation type="list" allowBlank="1" showInputMessage="1" showErrorMessage="1">
          <x14:formula1>
            <xm:f>dropdown!$C$1:$C$3</xm:f>
          </x14:formula1>
          <xm:sqref>B27:C27</xm:sqref>
        </x14:dataValidation>
        <x14:dataValidation type="list" allowBlank="1" showInputMessage="1" showErrorMessage="1">
          <x14:formula1>
            <xm:f>dropdown!$F$1:$F$3</xm:f>
          </x14:formula1>
          <xm:sqref>H30:I30</xm:sqref>
        </x14:dataValidation>
        <x14:dataValidation type="list" allowBlank="1" showInputMessage="1" showErrorMessage="1">
          <x14:formula1>
            <xm:f>dropdown!$E$1:$E$2</xm:f>
          </x14:formula1>
          <xm:sqref>D29:F30</xm:sqref>
        </x14:dataValidation>
        <x14:dataValidation type="list" allowBlank="1" showInputMessage="1" showErrorMessage="1">
          <x14:formula1>
            <xm:f>dropdown!$H$1:$H$2</xm:f>
          </x14:formula1>
          <xm:sqref>M19:M24</xm:sqref>
        </x14:dataValidation>
        <x14:dataValidation type="list" allowBlank="1" showInputMessage="1" showErrorMessage="1">
          <x14:formula1>
            <xm:f>dropdown!$G:$G</xm:f>
          </x14:formula1>
          <xm:sqref>B33:G33</xm:sqref>
        </x14:dataValidation>
        <x14:dataValidation type="list" allowBlank="1" showInputMessage="1" showErrorMessage="1">
          <x14:formula1>
            <xm:f>dropdown!$I$1:$I$3</xm:f>
          </x14:formula1>
          <xm:sqref>H29:I29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"/>
  <sheetViews>
    <sheetView workbookViewId="0">
      <selection activeCell="I11" sqref="I11"/>
    </sheetView>
  </sheetViews>
  <sheetFormatPr defaultRowHeight="18.75"/>
  <cols>
    <col min="4" max="5" width="16.125" customWidth="1"/>
    <col min="6" max="6" width="14.25" customWidth="1"/>
    <col min="7" max="7" width="58.5" customWidth="1"/>
    <col min="9" max="9" width="12.5" customWidth="1"/>
    <col min="10" max="10" width="13.5" customWidth="1"/>
  </cols>
  <sheetData>
    <row r="1" spans="1:9">
      <c r="A1" t="s">
        <v>35</v>
      </c>
      <c r="B1">
        <v>1</v>
      </c>
      <c r="C1" t="s">
        <v>38</v>
      </c>
      <c r="D1" t="s">
        <v>41</v>
      </c>
      <c r="E1" t="s">
        <v>43</v>
      </c>
      <c r="F1" t="s">
        <v>46</v>
      </c>
      <c r="G1" t="s">
        <v>119</v>
      </c>
      <c r="H1" t="s">
        <v>85</v>
      </c>
      <c r="I1" t="s">
        <v>96</v>
      </c>
    </row>
    <row r="2" spans="1:9">
      <c r="A2" t="s">
        <v>36</v>
      </c>
      <c r="B2">
        <v>2</v>
      </c>
      <c r="C2" t="s">
        <v>39</v>
      </c>
      <c r="D2" t="s">
        <v>42</v>
      </c>
      <c r="E2" t="s">
        <v>44</v>
      </c>
      <c r="F2" t="s">
        <v>47</v>
      </c>
      <c r="G2" t="s">
        <v>120</v>
      </c>
      <c r="I2" t="s">
        <v>97</v>
      </c>
    </row>
    <row r="3" spans="1:9">
      <c r="A3" t="s">
        <v>37</v>
      </c>
      <c r="B3">
        <v>3</v>
      </c>
      <c r="C3" t="s">
        <v>40</v>
      </c>
      <c r="F3" t="s">
        <v>48</v>
      </c>
      <c r="G3" t="s">
        <v>121</v>
      </c>
      <c r="I3" t="s">
        <v>98</v>
      </c>
    </row>
    <row r="4" spans="1:9">
      <c r="B4">
        <v>4</v>
      </c>
      <c r="G4" t="s">
        <v>122</v>
      </c>
    </row>
    <row r="5" spans="1:9">
      <c r="B5">
        <v>5</v>
      </c>
      <c r="G5" t="s">
        <v>123</v>
      </c>
    </row>
    <row r="6" spans="1:9">
      <c r="B6">
        <v>6</v>
      </c>
      <c r="G6" t="s">
        <v>124</v>
      </c>
    </row>
    <row r="7" spans="1:9">
      <c r="G7" t="s">
        <v>125</v>
      </c>
    </row>
    <row r="8" spans="1:9">
      <c r="G8" t="s">
        <v>126</v>
      </c>
    </row>
    <row r="9" spans="1:9">
      <c r="G9" t="s">
        <v>127</v>
      </c>
    </row>
    <row r="10" spans="1:9">
      <c r="G10" s="9" t="s">
        <v>128</v>
      </c>
    </row>
    <row r="11" spans="1:9">
      <c r="G11" t="s">
        <v>129</v>
      </c>
    </row>
    <row r="12" spans="1:9">
      <c r="G12" t="s">
        <v>111</v>
      </c>
    </row>
    <row r="13" spans="1:9">
      <c r="G13" t="s">
        <v>112</v>
      </c>
    </row>
    <row r="14" spans="1:9">
      <c r="G14" t="s">
        <v>113</v>
      </c>
    </row>
    <row r="15" spans="1:9">
      <c r="G15" t="s">
        <v>114</v>
      </c>
    </row>
    <row r="16" spans="1:9">
      <c r="G16" t="s">
        <v>115</v>
      </c>
    </row>
    <row r="17" spans="7:7">
      <c r="G17" t="s">
        <v>116</v>
      </c>
    </row>
    <row r="18" spans="7:7">
      <c r="G18" t="s">
        <v>117</v>
      </c>
    </row>
    <row r="19" spans="7:7">
      <c r="G19" t="s">
        <v>118</v>
      </c>
    </row>
  </sheetData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"/>
  <sheetViews>
    <sheetView topLeftCell="N1" workbookViewId="0">
      <selection activeCell="A36" sqref="A36:L36"/>
    </sheetView>
  </sheetViews>
  <sheetFormatPr defaultRowHeight="18.75"/>
  <cols>
    <col min="1" max="1" width="10.25" bestFit="1" customWidth="1"/>
    <col min="2" max="16" width="16.75" customWidth="1"/>
    <col min="24" max="24" width="14.25" customWidth="1"/>
    <col min="25" max="25" width="17.625" customWidth="1"/>
  </cols>
  <sheetData>
    <row r="1" spans="1:30">
      <c r="A1" t="s">
        <v>75</v>
      </c>
      <c r="B1" t="s">
        <v>60</v>
      </c>
      <c r="C1" t="s">
        <v>62</v>
      </c>
      <c r="D1" t="s">
        <v>61</v>
      </c>
      <c r="E1" t="s">
        <v>63</v>
      </c>
      <c r="F1" t="s">
        <v>19</v>
      </c>
      <c r="G1" t="s">
        <v>64</v>
      </c>
      <c r="H1" t="s">
        <v>4</v>
      </c>
      <c r="I1" t="s">
        <v>65</v>
      </c>
      <c r="J1" t="s">
        <v>58</v>
      </c>
      <c r="K1" t="s">
        <v>59</v>
      </c>
      <c r="L1" t="s">
        <v>93</v>
      </c>
      <c r="M1" t="s">
        <v>91</v>
      </c>
      <c r="N1" t="s">
        <v>92</v>
      </c>
      <c r="O1" t="s">
        <v>66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32</v>
      </c>
      <c r="V1" t="s">
        <v>33</v>
      </c>
      <c r="W1" t="s">
        <v>73</v>
      </c>
      <c r="X1" t="s">
        <v>72</v>
      </c>
      <c r="Y1" t="s">
        <v>67</v>
      </c>
      <c r="Z1" t="s">
        <v>70</v>
      </c>
      <c r="AA1" t="s">
        <v>77</v>
      </c>
      <c r="AB1" t="s">
        <v>76</v>
      </c>
      <c r="AC1" t="s">
        <v>99</v>
      </c>
      <c r="AD1" t="s">
        <v>107</v>
      </c>
    </row>
    <row r="2" spans="1:30">
      <c r="A2" s="1">
        <f>入力シート!I8</f>
        <v>0</v>
      </c>
      <c r="B2">
        <f>入力シート!B10</f>
        <v>0</v>
      </c>
      <c r="C2">
        <f>入力シート!I10</f>
        <v>0</v>
      </c>
      <c r="D2">
        <f>入力シート!H11</f>
        <v>0</v>
      </c>
      <c r="E2">
        <f>入力シート!C12</f>
        <v>0</v>
      </c>
      <c r="F2">
        <f>入力シート!H12</f>
        <v>0</v>
      </c>
      <c r="G2" s="50">
        <f>入力シート!E14</f>
        <v>0</v>
      </c>
      <c r="H2" s="50">
        <f>入力シート!I14</f>
        <v>0</v>
      </c>
      <c r="I2">
        <f>入力シート!E16</f>
        <v>0</v>
      </c>
      <c r="J2">
        <f>入力シート!B17</f>
        <v>0</v>
      </c>
      <c r="K2">
        <f>入力シート!I17</f>
        <v>0</v>
      </c>
      <c r="L2">
        <f>入力シート!B18</f>
        <v>0</v>
      </c>
      <c r="M2">
        <f>入力シート!E18</f>
        <v>0</v>
      </c>
      <c r="N2">
        <f>入力シート!I18</f>
        <v>0</v>
      </c>
      <c r="O2" s="3">
        <f ca="1">INDIRECT(ADDRESS(19+(入力シート!$B$62-1)*2,4,1,0,"入力シート"),FALSE)</f>
        <v>0</v>
      </c>
      <c r="P2" s="4" t="str">
        <f ca="1">INDIRECT(ADDRESS(19+(入力シート!$B$62-1)*2,8,1,0,"入力シート"),FALSE)</f>
        <v>学級数</v>
      </c>
      <c r="Q2" s="4">
        <f ca="1">INDIRECT(ADDRESS(19+(入力シート!$B$62-1)*2,11,1,0,"入力シート"),FALSE)</f>
        <v>0</v>
      </c>
      <c r="R2" s="4" t="str">
        <f ca="1">INDIRECT(ADDRESS(20+(入力シート!$B$62-1)*2,8,1,0,"入力シート"),FALSE)</f>
        <v>引率者</v>
      </c>
      <c r="S2" s="4" t="str">
        <f ca="1">INDIRECT(ADDRESS(20+(入力シート!$B$62-1)*2,11,1,0,"入力シート"),FALSE)</f>
        <v>人）</v>
      </c>
      <c r="T2" t="str">
        <f>入力シート!B27</f>
        <v>貸切バス</v>
      </c>
      <c r="U2">
        <f>入力シート!H27</f>
        <v>0</v>
      </c>
      <c r="V2">
        <f>入力シート!J27</f>
        <v>0</v>
      </c>
      <c r="W2" t="str">
        <f>U2&amp;V2&amp;"台"</f>
        <v>00台</v>
      </c>
      <c r="X2" s="6">
        <f>IF(入力シート!D29="希望する","希望",入力シート!D29)</f>
        <v>0</v>
      </c>
      <c r="Y2" t="str">
        <f>入力シート!C65</f>
        <v xml:space="preserve">
</v>
      </c>
      <c r="Z2">
        <f>入力シート!H30</f>
        <v>0</v>
      </c>
      <c r="AA2">
        <f>入力シート!B33</f>
        <v>0</v>
      </c>
      <c r="AB2">
        <f>入力シート!A36</f>
        <v>0</v>
      </c>
      <c r="AC2">
        <f>入力シート!H29</f>
        <v>0</v>
      </c>
      <c r="AD2">
        <f>入力シート!C34</f>
        <v>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記載例</vt:lpstr>
      <vt:lpstr>dropdown</vt:lpstr>
      <vt:lpstr>out</vt:lpstr>
      <vt:lpstr>記載例!Print_Area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hiyama@com-fukushima.jp</cp:lastModifiedBy>
  <cp:lastPrinted>2022-01-19T03:14:34Z</cp:lastPrinted>
  <dcterms:modified xsi:type="dcterms:W3CDTF">2022-03-24T01:19:32Z</dcterms:modified>
</cp:coreProperties>
</file>